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a0a4ee6e0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st worksheet" sheetId="1" r:id="R5df9bd35b8244e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;;;"/>
    <x:numFmt numFmtId="201" formatCode="#,##0.00;(#,##0.00);&quot;-&quot;"/>
  </x:numFmts>
  <x:fonts count="8">
    <x:font>
      <x:sz val="11"/>
      <x:name val="Carlito"/>
    </x:font>
    <x:font>
      <x:sz val="11"/>
      <x:color rgb="FF14344A"/>
      <x:name val="Arial"/>
    </x:font>
    <x:font>
      <x:b/>
      <x:sz val="16"/>
      <x:color rgb="FF09263C"/>
      <x:name val="Arial"/>
    </x:font>
    <x:font>
      <x:sz val="11"/>
      <x:color rgb="FF0000FF"/>
      <x:name val="Arial"/>
    </x:font>
    <x:font>
      <x:b/>
      <x:sz val="11"/>
      <x:color rgb="FF008000"/>
      <x:name val="Arial"/>
    </x:font>
    <x:font>
      <x:sz val="11"/>
      <x:color rgb="FF466476"/>
      <x:name val="Arial"/>
    </x:font>
    <x:font>
      <x:b/>
      <x:sz val="11"/>
      <x:color rgb="FFFFFFFF"/>
      <x:name val="Arial"/>
    </x:font>
    <x:font>
      <x:sz val="11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8E3"/>
      </x:patternFill>
    </x:fill>
    <x:fill>
      <x:patternFill patternType="solid">
        <x:fgColor rgb="FF09263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9DB8C4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2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3" xfId="0" applyNumberFormat="1" applyFont="1" applyFill="1" applyBorder="1" applyAlignment="1">
      <x:alignment vertical="center" wrapText="1"/>
    </x:xf>
    <x:xf numFmtId="0" fontId="6" fillId="3" borderId="4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0" fontId="6" fillId="3" borderId="3" xfId="0" applyNumberFormat="1" applyFont="1" applyFill="1" applyBorder="1" applyAlignment="1">
      <x:alignment horizontal="center" vertical="center" wrapText="1"/>
    </x:xf>
    <x:xf numFmtId="0" fontId="6" fillId="3" borderId="4" xfId="0" applyNumberFormat="1" applyFont="1" applyFill="1" applyBorder="1" applyAlignment="1">
      <x:alignment horizontal="center" vertical="center" wrapText="1"/>
    </x:xf>
    <x:xf numFmtId="201" fontId="3" fillId="2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B2424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cf7b1db15b42af" /><Relationship Type="http://schemas.openxmlformats.org/officeDocument/2006/relationships/theme" Target="/xl/theme/theme1.xml" Id="R3470fe471f624640" /><Relationship Type="http://schemas.openxmlformats.org/officeDocument/2006/relationships/sharedStrings" Target="/xl/sharedStrings.xml" Id="R49ca98de5dbc4e6d" /><Relationship Type="http://schemas.openxmlformats.org/officeDocument/2006/relationships/worksheet" Target="/xl/worksheets/sheet1.xml" Id="R5df9bd35b8244e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9263C"/>
  </x:sheetPr>
  <x:sheetViews>
    <x:sheetView showGridLines="0" workbookViewId="0">
      <x:pane xSplit="3" ySplit="11" topLeftCell="D12" activePane="bottomRight" state="frozen"/>
    </x:sheetView>
  </x:sheetViews>
  <x:sheetFormatPr defaultRowHeight="15"/>
  <x:cols>
    <x:col min="1" max="1" width="31" hidden="0" customWidth="1"/>
    <x:col min="2" max="2" width="13" hidden="0" customWidth="1"/>
    <x:col min="3" max="3" width="23" hidden="0" customWidth="1"/>
    <x:col min="4" max="4" width="13" hidden="0" customWidth="1"/>
    <x:col min="5" max="5" width="17" hidden="0" customWidth="1"/>
    <x:col min="6" max="6" width="13" hidden="0" customWidth="1"/>
    <x:col min="7" max="7" width="17" hidden="0" customWidth="1"/>
    <x:col min="8" max="8" width="13" hidden="0" customWidth="1"/>
    <x:col min="9" max="9" width="17" hidden="0" customWidth="1"/>
    <x:col min="10" max="10" width="46" hidden="0" customWidth="1"/>
    <x:col min="11" max="11" width="17" hidden="0" customWidth="1"/>
    <x:col min="12" max="12" width="20" hidden="0" customWidth="1"/>
    <x:col min="13" max="13" width="18" hidden="0" customWidth="1"/>
    <x:col min="14" max="14" width="25" hidden="0" customWidth="1"/>
    <x:col min="15" max="15" width="31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3" customHeight="1">
      <x:c r="A2" s="4" t="str">
        <x:v>IoT total-cost worksheet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</x:row>
    <x:row r="3" ht="23" customHeight="1">
      <x:c r="A3" s="2" t="str">
        <x:v>Original IoTPapa worksheet. By Admin. Version 1.0. 20 October 2026. Personal and internal business use with attribution permitted.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3" customHeight="1">
      <x:c r="A4" s="2" t="str">
        <x:v>Currency code</x:v>
      </x:c>
      <x:c r="B4" s="7" t="str"/>
      <x:c r="C4" s="2"/>
      <x:c r="D4" s="2"/>
      <x:c r="E4" s="2"/>
      <x:c r="F4" s="2" t="str">
        <x:v>Input status</x:v>
      </x:c>
      <x:c r="G4" s="2" t="str">
        <x:f>IF(OR(B4="",NOT(ISTEXT(B4))),"Enter currency code",IF(NOT(N7),"Enter whole months (1-600)",IF(NOT(N6),"Choose case 1-3",IF(COUNTIFS(B12:B23,"Yes")=0,"Include at least one cost",IF(COUNTIFS(O12:O23,"Ready")+COUNTIFS(O12:O23,"Excluded")=ROWS(O12:O23),"Estimate ready","Complete selected-case inputs")))))</x:f>
        <x:v>Enter currency code</x:v>
      </x:c>
      <x:c r="H4" s="2"/>
      <x:c r="I4" s="2"/>
      <x:c r="J4" s="2"/>
      <x:c r="K4" s="2"/>
      <x:c r="L4" s="2" t="str">
        <x:v>Modeled total</x:v>
      </x:c>
      <x:c r="M4" s="2"/>
      <x:c r="N4" s="10" t="str">
        <x:f>IF(G4="Estimate ready",SUM(N12:N23),"")</x:f>
      </x:c>
      <x:c r="O4" s="2"/>
    </x:row>
    <x:row r="5" ht="23" customHeight="1">
      <x:c r="A5" s="2" t="str">
        <x:v>Evaluation months</x:v>
      </x:c>
      <x:c r="B5" s="7" t="str"/>
      <x:c r="C5" s="2"/>
      <x:c r="D5" s="2" t="str">
        <x:v>Active case</x:v>
      </x:c>
      <x:c r="E5" s="2"/>
      <x:c r="F5" s="2" t="str">
        <x:v>Rows to complete</x:v>
      </x:c>
      <x:c r="G5" s="2" t="n">
        <x:f>ROWS(O12:O23)-COUNTIFS(O12:O23,"Ready")-COUNTIFS(O12:O23,"Excluded")</x:f>
        <x:v>12</x:v>
      </x:c>
      <x:c r="H5" s="2"/>
      <x:c r="I5" s="2" t="str">
        <x:v>Included rows</x:v>
      </x:c>
      <x:c r="J5" s="2"/>
      <x:c r="K5" s="2" t="n">
        <x:f>COUNTIFS(B12:B23,"Yes")</x:f>
        <x:v>12</x:v>
      </x:c>
      <x:c r="L5" s="2"/>
      <x:c r="M5" s="2"/>
      <x:c r="N5" s="2"/>
      <x:c r="O5" s="2"/>
    </x:row>
    <x:row r="6" ht="23" customHeight="1">
      <x:c r="A6" s="2" t="str">
        <x:v>Case number (1-3)</x:v>
      </x:c>
      <x:c r="B6" s="7" t="n">
        <x:v>2</x:v>
      </x:c>
      <x:c r="C6" s="2"/>
      <x:c r="D6" s="8" t="str">
        <x:f>IF(N6,CHOOSE(B6,"Low","Base","High"),"Choose case 1-3")</x:f>
        <x:v>Base</x:v>
      </x:c>
      <x:c r="E6" s="2"/>
      <x:c r="F6" s="2"/>
      <x:c r="G6" s="2"/>
      <x:c r="H6" s="2"/>
      <x:c r="I6" s="2" t="str">
        <x:v>Excluded rows</x:v>
      </x:c>
      <x:c r="J6" s="2"/>
      <x:c r="K6" s="2" t="n">
        <x:f>COUNTIFS(B12:B23,"No")</x:f>
        <x:v>0</x:v>
      </x:c>
      <x:c r="L6" s="2"/>
      <x:c r="M6" s="2"/>
      <x:c r="N6" s="9" t="b">
        <x:f>IF(ISNUMBER(B6),AND(B6&gt;=1,B6&lt;=3,MOD(B6,1)=0),FALSE)</x:f>
        <x:v>1</x:v>
      </x:c>
      <x:c r="O6" s="2"/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9" t="b">
        <x:f>IF(ISNUMBER(B5),AND(B5&gt;=1,B5&lt;=600,MOD(B5,1)=0),FALSE)</x:f>
        <x:v>0</x:v>
      </x:c>
      <x:c r="O7" s="2"/>
    </x:row>
    <x:row r="8" ht="23" customHeight="1">
      <x:c r="A8" s="11" t="str">
        <x:v>Choose 1 = Low, 2 = Base or 3 = High. Only the selected case feeds one calculation. Enter one currency; no prices or exchange rates are supplied.</x:v>
      </x:c>
      <x:c r="B8" s="11"/>
      <x:c r="C8" s="11"/>
      <x:c r="D8" s="11"/>
      <x:c r="E8" s="11"/>
      <x:c r="F8" s="11"/>
      <x:c r="G8" s="11"/>
      <x:c r="H8" s="11"/>
      <x:c r="I8" s="11"/>
      <x:c r="J8" s="11"/>
      <x:c r="K8" s="11"/>
      <x:c r="L8" s="11"/>
      <x:c r="M8" s="11"/>
      <x:c r="N8" s="11"/>
      <x:c r="O8" s="11"/>
    </x:row>
    <x:row r="9" ht="23" customHeight="1">
      <x:c r="A9" s="11" t="str">
        <x:v>Annual prorated means months / 12 for planning. Check actual billing commitments separately. Include taxes/delivery consistently and avoid double counting.</x:v>
      </x:c>
      <x:c r="B9" s="11"/>
      <x:c r="C9" s="11"/>
      <x:c r="D9" s="11"/>
      <x:c r="E9" s="11"/>
      <x:c r="F9" s="11"/>
      <x:c r="G9" s="11"/>
      <x:c r="H9" s="11"/>
      <x:c r="I9" s="11"/>
      <x:c r="J9" s="11"/>
      <x:c r="K9" s="11"/>
      <x:c r="L9" s="11"/>
      <x:c r="M9" s="11"/>
      <x:c r="N9" s="11"/>
      <x:c r="O9" s="11"/>
    </x:row>
    <x:row r="10" ht="23" customHeight="1">
      <x:c r="A10" s="11" t="str">
        <x:v>Fill quantity and unit rate for every included selected-case line. Enter 0 only when known; a blank remains unknown. Record the source/date or assumption.</x:v>
      </x:c>
      <x:c r="B10" s="11"/>
      <x:c r="C10" s="11"/>
      <x:c r="D10" s="11"/>
      <x:c r="E10" s="11"/>
      <x:c r="F10" s="11"/>
      <x:c r="G10" s="11"/>
      <x:c r="H10" s="11"/>
      <x:c r="I10" s="11"/>
      <x:c r="J10" s="11"/>
      <x:c r="K10" s="11"/>
      <x:c r="L10" s="11"/>
      <x:c r="M10" s="11"/>
      <x:c r="N10" s="11"/>
      <x:c r="O10" s="11"/>
    </x:row>
    <x:row r="11" ht="42" customHeight="1">
      <x:c r="A11" s="20" t="str">
        <x:v>Cost item</x:v>
      </x:c>
      <x:c r="B11" s="21" t="str">
        <x:v>Include?</x:v>
      </x:c>
      <x:c r="C11" s="21" t="str">
        <x:v>Charging basis</x:v>
      </x:c>
      <x:c r="D11" s="21" t="str">
        <x:v>Low quantity</x:v>
      </x:c>
      <x:c r="E11" s="21" t="str">
        <x:v>Low unit rate</x:v>
      </x:c>
      <x:c r="F11" s="21" t="str">
        <x:v>Base quantity</x:v>
      </x:c>
      <x:c r="G11" s="21" t="str">
        <x:v>Base unit rate</x:v>
      </x:c>
      <x:c r="H11" s="21" t="str">
        <x:v>High quantity</x:v>
      </x:c>
      <x:c r="I11" s="21" t="str">
        <x:v>High unit rate</x:v>
      </x:c>
      <x:c r="J11" s="21" t="str">
        <x:v>Source / date / assumption</x:v>
      </x:c>
      <x:c r="K11" s="21" t="str">
        <x:v>Active quantity</x:v>
      </x:c>
      <x:c r="L11" s="21" t="str">
        <x:v>Active unit rate</x:v>
      </x:c>
      <x:c r="M11" s="21" t="str">
        <x:v>Period factor</x:v>
      </x:c>
      <x:c r="N11" s="21" t="str">
        <x:v>Modeled cost</x:v>
      </x:c>
      <x:c r="O11" s="22" t="str">
        <x:v>Input status</x:v>
      </x:c>
    </x:row>
    <x:row r="12" ht="30" customHeight="1">
      <x:c r="A12" s="2" t="str">
        <x:v>Device hardware</x:v>
      </x:c>
      <x:c r="B12" s="6" t="str">
        <x:v>Yes</x:v>
      </x:c>
      <x:c r="C12" s="6" t="str">
        <x:v>One-time</x:v>
      </x:c>
      <x:c r="D12" s="23"/>
      <x:c r="E12" s="23"/>
      <x:c r="F12" s="23"/>
      <x:c r="G12" s="23"/>
      <x:c r="H12" s="23"/>
      <x:c r="I12" s="23"/>
      <x:c r="J12" s="26"/>
      <x:c r="K12" s="25" t="str">
        <x:f>IF($N$6,IF(CHOOSE($B$6,COUNT(D12),COUNT(F12),COUNT(H12))=0,"",CHOOSE($B$6,D12,F12,H12)),"")</x:f>
      </x:c>
      <x:c r="L12" s="25" t="str">
        <x:f>IF($N$6,IF(CHOOSE($B$6,COUNT(E12),COUNT(G12),COUNT(I12))=0,"",CHOOSE($B$6,E12,G12,I12)),"")</x:f>
      </x:c>
      <x:c r="M12" s="25" t="n">
        <x:f>IF(C12="One-time",1,IF($N$7,IF(C12="Monthly",$B$5,IF(C12="Annual prorated",$B$5/12,"")),""))</x:f>
        <x:v>1</x:v>
      </x:c>
      <x:c r="N12" s="25" t="str">
        <x:f>IF(B12="No",0,IF(AND(ISNUMBER(K12),ISNUMBER(L12),ISNUMBER(M12),K12&gt;=0,L12&gt;=0,M12&gt;=0),K12*L12*M12,""))</x:f>
      </x:c>
      <x:c r="O12" s="24" t="str">
        <x:f>IF(B12="No","Excluded",IF(B12&lt;&gt;"Yes","Choose include",IF(COUNT(K12:L12)&lt;2,"Enter quantity/rate",IF(OR(K12&lt;0,L12&lt;0),"Use nonnegative inputs",IF(M12="","Check horizon or basis","Ready")))))</x:f>
        <x:v>Enter quantity/rate</x:v>
      </x:c>
    </x:row>
    <x:row r="13" ht="30" customHeight="1">
      <x:c r="A13" s="2" t="str">
        <x:v>Required extras</x:v>
      </x:c>
      <x:c r="B13" s="6" t="str">
        <x:v>Yes</x:v>
      </x:c>
      <x:c r="C13" s="6" t="str">
        <x:v>One-time</x:v>
      </x:c>
      <x:c r="D13" s="23"/>
      <x:c r="E13" s="23"/>
      <x:c r="F13" s="23"/>
      <x:c r="G13" s="23"/>
      <x:c r="H13" s="23"/>
      <x:c r="I13" s="23"/>
      <x:c r="J13" s="26"/>
      <x:c r="K13" s="25" t="str">
        <x:f>IF($N$6,IF(CHOOSE($B$6,COUNT(D13),COUNT(F13),COUNT(H13))=0,"",CHOOSE($B$6,D13,F13,H13)),"")</x:f>
      </x:c>
      <x:c r="L13" s="25" t="str">
        <x:f>IF($N$6,IF(CHOOSE($B$6,COUNT(E13),COUNT(G13),COUNT(I13))=0,"",CHOOSE($B$6,E13,G13,I13)),"")</x:f>
      </x:c>
      <x:c r="M13" s="25" t="n">
        <x:f>IF(C13="One-time",1,IF($N$7,IF(C13="Monthly",$B$5,IF(C13="Annual prorated",$B$5/12,"")),""))</x:f>
        <x:v>1</x:v>
      </x:c>
      <x:c r="N13" s="25" t="str">
        <x:f>IF(B13="No",0,IF(AND(ISNUMBER(K13),ISNUMBER(L13),ISNUMBER(M13),K13&gt;=0,L13&gt;=0,M13&gt;=0),K13*L13*M13,""))</x:f>
      </x:c>
      <x:c r="O13" s="24" t="str">
        <x:f>IF(B13="No","Excluded",IF(B13&lt;&gt;"Yes","Choose include",IF(COUNT(K13:L13)&lt;2,"Enter quantity/rate",IF(OR(K13&lt;0,L13&lt;0),"Use nonnegative inputs",IF(M13="","Check horizon or basis","Ready")))))</x:f>
        <x:v>Enter quantity/rate</x:v>
      </x:c>
    </x:row>
    <x:row r="14" ht="30" customHeight="1">
      <x:c r="A14" s="2" t="str">
        <x:v>Installation / configuration</x:v>
      </x:c>
      <x:c r="B14" s="6" t="str">
        <x:v>Yes</x:v>
      </x:c>
      <x:c r="C14" s="6" t="str">
        <x:v>One-time</x:v>
      </x:c>
      <x:c r="D14" s="23"/>
      <x:c r="E14" s="23"/>
      <x:c r="F14" s="23"/>
      <x:c r="G14" s="23"/>
      <x:c r="H14" s="23"/>
      <x:c r="I14" s="23"/>
      <x:c r="J14" s="26"/>
      <x:c r="K14" s="25" t="str">
        <x:f>IF($N$6,IF(CHOOSE($B$6,COUNT(D14),COUNT(F14),COUNT(H14))=0,"",CHOOSE($B$6,D14,F14,H14)),"")</x:f>
      </x:c>
      <x:c r="L14" s="25" t="str">
        <x:f>IF($N$6,IF(CHOOSE($B$6,COUNT(E14),COUNT(G14),COUNT(I14))=0,"",CHOOSE($B$6,E14,G14,I14)),"")</x:f>
      </x:c>
      <x:c r="M14" s="25" t="n">
        <x:f>IF(C14="One-time",1,IF($N$7,IF(C14="Monthly",$B$5,IF(C14="Annual prorated",$B$5/12,"")),""))</x:f>
        <x:v>1</x:v>
      </x:c>
      <x:c r="N14" s="25" t="str">
        <x:f>IF(B14="No",0,IF(AND(ISNUMBER(K14),ISNUMBER(L14),ISNUMBER(M14),K14&gt;=0,L14&gt;=0,M14&gt;=0),K14*L14*M14,""))</x:f>
      </x:c>
      <x:c r="O14" s="24" t="str">
        <x:f>IF(B14="No","Excluded",IF(B14&lt;&gt;"Yes","Choose include",IF(COUNT(K14:L14)&lt;2,"Enter quantity/rate",IF(OR(K14&lt;0,L14&lt;0),"Use nonnegative inputs",IF(M14="","Check horizon or basis","Ready")))))</x:f>
        <x:v>Enter quantity/rate</x:v>
      </x:c>
    </x:row>
    <x:row r="15" ht="30" customHeight="1">
      <x:c r="A15" s="2" t="str">
        <x:v>Integration</x:v>
      </x:c>
      <x:c r="B15" s="6" t="str">
        <x:v>Yes</x:v>
      </x:c>
      <x:c r="C15" s="6" t="str">
        <x:v>One-time</x:v>
      </x:c>
      <x:c r="D15" s="23"/>
      <x:c r="E15" s="23"/>
      <x:c r="F15" s="23"/>
      <x:c r="G15" s="23"/>
      <x:c r="H15" s="23"/>
      <x:c r="I15" s="23"/>
      <x:c r="J15" s="26"/>
      <x:c r="K15" s="25" t="str">
        <x:f>IF($N$6,IF(CHOOSE($B$6,COUNT(D15),COUNT(F15),COUNT(H15))=0,"",CHOOSE($B$6,D15,F15,H15)),"")</x:f>
      </x:c>
      <x:c r="L15" s="25" t="str">
        <x:f>IF($N$6,IF(CHOOSE($B$6,COUNT(E15),COUNT(G15),COUNT(I15))=0,"",CHOOSE($B$6,E15,G15,I15)),"")</x:f>
      </x:c>
      <x:c r="M15" s="25" t="n">
        <x:f>IF(C15="One-time",1,IF($N$7,IF(C15="Monthly",$B$5,IF(C15="Annual prorated",$B$5/12,"")),""))</x:f>
        <x:v>1</x:v>
      </x:c>
      <x:c r="N15" s="25" t="str">
        <x:f>IF(B15="No",0,IF(AND(ISNUMBER(K15),ISNUMBER(L15),ISNUMBER(M15),K15&gt;=0,L15&gt;=0,M15&gt;=0),K15*L15*M15,""))</x:f>
      </x:c>
      <x:c r="O15" s="24" t="str">
        <x:f>IF(B15="No","Excluded",IF(B15&lt;&gt;"Yes","Choose include",IF(COUNT(K15:L15)&lt;2,"Enter quantity/rate",IF(OR(K15&lt;0,L15&lt;0),"Use nonnegative inputs",IF(M15="","Check horizon or basis","Ready")))))</x:f>
        <x:v>Enter quantity/rate</x:v>
      </x:c>
    </x:row>
    <x:row r="16" ht="30" customHeight="1">
      <x:c r="A16" s="2" t="str">
        <x:v>Training / handover</x:v>
      </x:c>
      <x:c r="B16" s="6" t="str">
        <x:v>Yes</x:v>
      </x:c>
      <x:c r="C16" s="6" t="str">
        <x:v>One-time</x:v>
      </x:c>
      <x:c r="D16" s="23"/>
      <x:c r="E16" s="23"/>
      <x:c r="F16" s="23"/>
      <x:c r="G16" s="23"/>
      <x:c r="H16" s="23"/>
      <x:c r="I16" s="23"/>
      <x:c r="J16" s="26"/>
      <x:c r="K16" s="25" t="str">
        <x:f>IF($N$6,IF(CHOOSE($B$6,COUNT(D16),COUNT(F16),COUNT(H16))=0,"",CHOOSE($B$6,D16,F16,H16)),"")</x:f>
      </x:c>
      <x:c r="L16" s="25" t="str">
        <x:f>IF($N$6,IF(CHOOSE($B$6,COUNT(E16),COUNT(G16),COUNT(I16))=0,"",CHOOSE($B$6,E16,G16,I16)),"")</x:f>
      </x:c>
      <x:c r="M16" s="25" t="n">
        <x:f>IF(C16="One-time",1,IF($N$7,IF(C16="Monthly",$B$5,IF(C16="Annual prorated",$B$5/12,"")),""))</x:f>
        <x:v>1</x:v>
      </x:c>
      <x:c r="N16" s="25" t="str">
        <x:f>IF(B16="No",0,IF(AND(ISNUMBER(K16),ISNUMBER(L16),ISNUMBER(M16),K16&gt;=0,L16&gt;=0,M16&gt;=0),K16*L16*M16,""))</x:f>
      </x:c>
      <x:c r="O16" s="24" t="str">
        <x:f>IF(B16="No","Excluded",IF(B16&lt;&gt;"Yes","Choose include",IF(COUNT(K16:L16)&lt;2,"Enter quantity/rate",IF(OR(K16&lt;0,L16&lt;0),"Use nonnegative inputs",IF(M16="","Check horizon or basis","Ready")))))</x:f>
        <x:v>Enter quantity/rate</x:v>
      </x:c>
    </x:row>
    <x:row r="17" ht="30" customHeight="1">
      <x:c r="A17" s="2" t="str">
        <x:v>Software / services</x:v>
      </x:c>
      <x:c r="B17" s="6" t="str">
        <x:v>Yes</x:v>
      </x:c>
      <x:c r="C17" s="6" t="str">
        <x:v>Monthly</x:v>
      </x:c>
      <x:c r="D17" s="23"/>
      <x:c r="E17" s="23"/>
      <x:c r="F17" s="23"/>
      <x:c r="G17" s="23"/>
      <x:c r="H17" s="23"/>
      <x:c r="I17" s="23"/>
      <x:c r="J17" s="26"/>
      <x:c r="K17" s="25" t="str">
        <x:f>IF($N$6,IF(CHOOSE($B$6,COUNT(D17),COUNT(F17),COUNT(H17))=0,"",CHOOSE($B$6,D17,F17,H17)),"")</x:f>
      </x:c>
      <x:c r="L17" s="25" t="str">
        <x:f>IF($N$6,IF(CHOOSE($B$6,COUNT(E17),COUNT(G17),COUNT(I17))=0,"",CHOOSE($B$6,E17,G17,I17)),"")</x:f>
      </x:c>
      <x:c r="M17" s="25" t="str">
        <x:f>IF(C17="One-time",1,IF($N$7,IF(C17="Monthly",$B$5,IF(C17="Annual prorated",$B$5/12,"")),""))</x:f>
      </x:c>
      <x:c r="N17" s="25" t="str">
        <x:f>IF(B17="No",0,IF(AND(ISNUMBER(K17),ISNUMBER(L17),ISNUMBER(M17),K17&gt;=0,L17&gt;=0,M17&gt;=0),K17*L17*M17,""))</x:f>
      </x:c>
      <x:c r="O17" s="24" t="str">
        <x:f>IF(B17="No","Excluded",IF(B17&lt;&gt;"Yes","Choose include",IF(COUNT(K17:L17)&lt;2,"Enter quantity/rate",IF(OR(K17&lt;0,L17&lt;0),"Use nonnegative inputs",IF(M17="","Check horizon or basis","Ready")))))</x:f>
        <x:v>Enter quantity/rate</x:v>
      </x:c>
    </x:row>
    <x:row r="18" ht="30" customHeight="1">
      <x:c r="A18" s="2" t="str">
        <x:v>Connectivity</x:v>
      </x:c>
      <x:c r="B18" s="6" t="str">
        <x:v>Yes</x:v>
      </x:c>
      <x:c r="C18" s="6" t="str">
        <x:v>Monthly</x:v>
      </x:c>
      <x:c r="D18" s="23"/>
      <x:c r="E18" s="23"/>
      <x:c r="F18" s="23"/>
      <x:c r="G18" s="23"/>
      <x:c r="H18" s="23"/>
      <x:c r="I18" s="23"/>
      <x:c r="J18" s="26"/>
      <x:c r="K18" s="25" t="str">
        <x:f>IF($N$6,IF(CHOOSE($B$6,COUNT(D18),COUNT(F18),COUNT(H18))=0,"",CHOOSE($B$6,D18,F18,H18)),"")</x:f>
      </x:c>
      <x:c r="L18" s="25" t="str">
        <x:f>IF($N$6,IF(CHOOSE($B$6,COUNT(E18),COUNT(G18),COUNT(I18))=0,"",CHOOSE($B$6,E18,G18,I18)),"")</x:f>
      </x:c>
      <x:c r="M18" s="25" t="str">
        <x:f>IF(C18="One-time",1,IF($N$7,IF(C18="Monthly",$B$5,IF(C18="Annual prorated",$B$5/12,"")),""))</x:f>
      </x:c>
      <x:c r="N18" s="25" t="str">
        <x:f>IF(B18="No",0,IF(AND(ISNUMBER(K18),ISNUMBER(L18),ISNUMBER(M18),K18&gt;=0,L18&gt;=0,M18&gt;=0),K18*L18*M18,""))</x:f>
      </x:c>
      <x:c r="O18" s="24" t="str">
        <x:f>IF(B18="No","Excluded",IF(B18&lt;&gt;"Yes","Choose include",IF(COUNT(K18:L18)&lt;2,"Enter quantity/rate",IF(OR(K18&lt;0,L18&lt;0),"Use nonnegative inputs",IF(M18="","Check horizon or basis","Ready")))))</x:f>
        <x:v>Enter quantity/rate</x:v>
      </x:c>
    </x:row>
    <x:row r="19" ht="30" customHeight="1">
      <x:c r="A19" s="2" t="str">
        <x:v>Operations / review</x:v>
      </x:c>
      <x:c r="B19" s="6" t="str">
        <x:v>Yes</x:v>
      </x:c>
      <x:c r="C19" s="6" t="str">
        <x:v>Monthly</x:v>
      </x:c>
      <x:c r="D19" s="23"/>
      <x:c r="E19" s="23"/>
      <x:c r="F19" s="23"/>
      <x:c r="G19" s="23"/>
      <x:c r="H19" s="23"/>
      <x:c r="I19" s="23"/>
      <x:c r="J19" s="26"/>
      <x:c r="K19" s="25" t="str">
        <x:f>IF($N$6,IF(CHOOSE($B$6,COUNT(D19),COUNT(F19),COUNT(H19))=0,"",CHOOSE($B$6,D19,F19,H19)),"")</x:f>
      </x:c>
      <x:c r="L19" s="25" t="str">
        <x:f>IF($N$6,IF(CHOOSE($B$6,COUNT(E19),COUNT(G19),COUNT(I19))=0,"",CHOOSE($B$6,E19,G19,I19)),"")</x:f>
      </x:c>
      <x:c r="M19" s="25" t="str">
        <x:f>IF(C19="One-time",1,IF($N$7,IF(C19="Monthly",$B$5,IF(C19="Annual prorated",$B$5/12,"")),""))</x:f>
      </x:c>
      <x:c r="N19" s="25" t="str">
        <x:f>IF(B19="No",0,IF(AND(ISNUMBER(K19),ISNUMBER(L19),ISNUMBER(M19),K19&gt;=0,L19&gt;=0,M19&gt;=0),K19*L19*M19,""))</x:f>
      </x:c>
      <x:c r="O19" s="24" t="str">
        <x:f>IF(B19="No","Excluded",IF(B19&lt;&gt;"Yes","Choose include",IF(COUNT(K19:L19)&lt;2,"Enter quantity/rate",IF(OR(K19&lt;0,L19&lt;0),"Use nonnegative inputs",IF(M19="","Check horizon or basis","Ready")))))</x:f>
        <x:v>Enter quantity/rate</x:v>
      </x:c>
    </x:row>
    <x:row r="20" ht="30" customHeight="1">
      <x:c r="A20" s="2" t="str">
        <x:v>Support / maintenance</x:v>
      </x:c>
      <x:c r="B20" s="6" t="str">
        <x:v>Yes</x:v>
      </x:c>
      <x:c r="C20" s="6" t="str">
        <x:v>Annual prorated</x:v>
      </x:c>
      <x:c r="D20" s="23"/>
      <x:c r="E20" s="23"/>
      <x:c r="F20" s="23"/>
      <x:c r="G20" s="23"/>
      <x:c r="H20" s="23"/>
      <x:c r="I20" s="23"/>
      <x:c r="J20" s="26"/>
      <x:c r="K20" s="25" t="str">
        <x:f>IF($N$6,IF(CHOOSE($B$6,COUNT(D20),COUNT(F20),COUNT(H20))=0,"",CHOOSE($B$6,D20,F20,H20)),"")</x:f>
      </x:c>
      <x:c r="L20" s="25" t="str">
        <x:f>IF($N$6,IF(CHOOSE($B$6,COUNT(E20),COUNT(G20),COUNT(I20))=0,"",CHOOSE($B$6,E20,G20,I20)),"")</x:f>
      </x:c>
      <x:c r="M20" s="25" t="str">
        <x:f>IF(C20="One-time",1,IF($N$7,IF(C20="Monthly",$B$5,IF(C20="Annual prorated",$B$5/12,"")),""))</x:f>
      </x:c>
      <x:c r="N20" s="25" t="str">
        <x:f>IF(B20="No",0,IF(AND(ISNUMBER(K20),ISNUMBER(L20),ISNUMBER(M20),K20&gt;=0,L20&gt;=0,M20&gt;=0),K20*L20*M20,""))</x:f>
      </x:c>
      <x:c r="O20" s="24" t="str">
        <x:f>IF(B20="No","Excluded",IF(B20&lt;&gt;"Yes","Choose include",IF(COUNT(K20:L20)&lt;2,"Enter quantity/rate",IF(OR(K20&lt;0,L20&lt;0),"Use nonnegative inputs",IF(M20="","Check horizon or basis","Ready")))))</x:f>
        <x:v>Enter quantity/rate</x:v>
      </x:c>
    </x:row>
    <x:row r="21" ht="30" customHeight="1">
      <x:c r="A21" s="2" t="str">
        <x:v>Replacement allowance</x:v>
      </x:c>
      <x:c r="B21" s="6" t="str">
        <x:v>Yes</x:v>
      </x:c>
      <x:c r="C21" s="6" t="str">
        <x:v>One-time</x:v>
      </x:c>
      <x:c r="D21" s="23"/>
      <x:c r="E21" s="23"/>
      <x:c r="F21" s="23"/>
      <x:c r="G21" s="23"/>
      <x:c r="H21" s="23"/>
      <x:c r="I21" s="23"/>
      <x:c r="J21" s="26"/>
      <x:c r="K21" s="25" t="str">
        <x:f>IF($N$6,IF(CHOOSE($B$6,COUNT(D21),COUNT(F21),COUNT(H21))=0,"",CHOOSE($B$6,D21,F21,H21)),"")</x:f>
      </x:c>
      <x:c r="L21" s="25" t="str">
        <x:f>IF($N$6,IF(CHOOSE($B$6,COUNT(E21),COUNT(G21),COUNT(I21))=0,"",CHOOSE($B$6,E21,G21,I21)),"")</x:f>
      </x:c>
      <x:c r="M21" s="25" t="n">
        <x:f>IF(C21="One-time",1,IF($N$7,IF(C21="Monthly",$B$5,IF(C21="Annual prorated",$B$5/12,"")),""))</x:f>
        <x:v>1</x:v>
      </x:c>
      <x:c r="N21" s="25" t="str">
        <x:f>IF(B21="No",0,IF(AND(ISNUMBER(K21),ISNUMBER(L21),ISNUMBER(M21),K21&gt;=0,L21&gt;=0,M21&gt;=0),K21*L21*M21,""))</x:f>
      </x:c>
      <x:c r="O21" s="24" t="str">
        <x:f>IF(B21="No","Excluded",IF(B21&lt;&gt;"Yes","Choose include",IF(COUNT(K21:L21)&lt;2,"Enter quantity/rate",IF(OR(K21&lt;0,L21&lt;0),"Use nonnegative inputs",IF(M21="","Check horizon or basis","Ready")))))</x:f>
        <x:v>Enter quantity/rate</x:v>
      </x:c>
    </x:row>
    <x:row r="22" ht="30" customHeight="1">
      <x:c r="A22" s="2" t="str">
        <x:v>Export / exit</x:v>
      </x:c>
      <x:c r="B22" s="6" t="str">
        <x:v>Yes</x:v>
      </x:c>
      <x:c r="C22" s="6" t="str">
        <x:v>One-time</x:v>
      </x:c>
      <x:c r="D22" s="23"/>
      <x:c r="E22" s="23"/>
      <x:c r="F22" s="23"/>
      <x:c r="G22" s="23"/>
      <x:c r="H22" s="23"/>
      <x:c r="I22" s="23"/>
      <x:c r="J22" s="26"/>
      <x:c r="K22" s="25" t="str">
        <x:f>IF($N$6,IF(CHOOSE($B$6,COUNT(D22),COUNT(F22),COUNT(H22))=0,"",CHOOSE($B$6,D22,F22,H22)),"")</x:f>
      </x:c>
      <x:c r="L22" s="25" t="str">
        <x:f>IF($N$6,IF(CHOOSE($B$6,COUNT(E22),COUNT(G22),COUNT(I22))=0,"",CHOOSE($B$6,E22,G22,I22)),"")</x:f>
      </x:c>
      <x:c r="M22" s="25" t="n">
        <x:f>IF(C22="One-time",1,IF($N$7,IF(C22="Monthly",$B$5,IF(C22="Annual prorated",$B$5/12,"")),""))</x:f>
        <x:v>1</x:v>
      </x:c>
      <x:c r="N22" s="25" t="str">
        <x:f>IF(B22="No",0,IF(AND(ISNUMBER(K22),ISNUMBER(L22),ISNUMBER(M22),K22&gt;=0,L22&gt;=0,M22&gt;=0),K22*L22*M22,""))</x:f>
      </x:c>
      <x:c r="O22" s="24" t="str">
        <x:f>IF(B22="No","Excluded",IF(B22&lt;&gt;"Yes","Choose include",IF(COUNT(K22:L22)&lt;2,"Enter quantity/rate",IF(OR(K22&lt;0,L22&lt;0),"Use nonnegative inputs",IF(M22="","Check horizon or basis","Ready")))))</x:f>
        <x:v>Enter quantity/rate</x:v>
      </x:c>
    </x:row>
    <x:row r="23" ht="30" customHeight="1">
      <x:c r="A23" s="2" t="str">
        <x:v>Other explicit costs</x:v>
      </x:c>
      <x:c r="B23" s="6" t="str">
        <x:v>Yes</x:v>
      </x:c>
      <x:c r="C23" s="6" t="str">
        <x:v>One-time</x:v>
      </x:c>
      <x:c r="D23" s="23"/>
      <x:c r="E23" s="23"/>
      <x:c r="F23" s="23"/>
      <x:c r="G23" s="23"/>
      <x:c r="H23" s="23"/>
      <x:c r="I23" s="23"/>
      <x:c r="J23" s="26"/>
      <x:c r="K23" s="25" t="str">
        <x:f>IF($N$6,IF(CHOOSE($B$6,COUNT(D23),COUNT(F23),COUNT(H23))=0,"",CHOOSE($B$6,D23,F23,H23)),"")</x:f>
      </x:c>
      <x:c r="L23" s="25" t="str">
        <x:f>IF($N$6,IF(CHOOSE($B$6,COUNT(E23),COUNT(G23),COUNT(I23))=0,"",CHOOSE($B$6,E23,G23,I23)),"")</x:f>
      </x:c>
      <x:c r="M23" s="25" t="n">
        <x:f>IF(C23="One-time",1,IF($N$7,IF(C23="Monthly",$B$5,IF(C23="Annual prorated",$B$5/12,"")),""))</x:f>
        <x:v>1</x:v>
      </x:c>
      <x:c r="N23" s="25" t="str">
        <x:f>IF(B23="No",0,IF(AND(ISNUMBER(K23),ISNUMBER(L23),ISNUMBER(M23),K23&gt;=0,L23&gt;=0,M23&gt;=0),K23*L23*M23,""))</x:f>
      </x:c>
      <x:c r="O23" s="24" t="str">
        <x:f>IF(B23="No","Excluded",IF(B23&lt;&gt;"Yes","Choose include",IF(COUNT(K23:L23)&lt;2,"Enter quantity/rate",IF(OR(K23&lt;0,L23&lt;0),"Use nonnegative inputs",IF(M23="","Check horizon or basis","Ready")))))</x:f>
        <x:v>Enter quantity/rate</x:v>
      </x:c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 ht="23" customHeight="1">
      <x:c r="A25" s="11" t="str">
        <x:v>Modeled costs are nominal user assumptions, not a quote, forecast or saving. Zero is displayed as a dash; missing inputs leave the total blank.</x:v>
      </x:c>
      <x:c r="B25" s="11"/>
      <x:c r="C25" s="11"/>
      <x:c r="D25" s="11"/>
      <x:c r="E25" s="11"/>
      <x:c r="F25" s="11"/>
      <x:c r="G25" s="11"/>
      <x:c r="H25" s="11"/>
      <x:c r="I25" s="11"/>
      <x:c r="J25" s="11"/>
      <x:c r="K25" s="11"/>
      <x:c r="L25" s="11"/>
      <x:c r="M25" s="11"/>
      <x:c r="N25" s="11"/>
      <x:c r="O25" s="11"/>
    </x:row>
    <x:row r="26" ht="23" customHeight="1">
      <x:c r="A26" s="11" t="str">
        <x:v>The twelve cost rows are fixed. To extend the model, update the rows, formulas and total/status ranges and verify them. No FX, discounting or ROI is calculated.</x:v>
      </x:c>
      <x:c r="B26" s="11"/>
      <x:c r="C26" s="11"/>
      <x:c r="D26" s="11"/>
      <x:c r="E26" s="11"/>
      <x:c r="F26" s="11"/>
      <x:c r="G26" s="11"/>
      <x:c r="H26" s="11"/>
      <x:c r="I26" s="11"/>
      <x:c r="J26" s="11"/>
      <x:c r="K26" s="11"/>
      <x:c r="L26" s="11"/>
      <x:c r="M26" s="11"/>
      <x:c r="N26" s="11"/>
      <x:c r="O26" s="11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</x:sheetData>
  <x:conditionalFormatting sqref="O12:O23">
    <x:cfRule type="expression" dxfId="0" priority="1">
      <x:formula>AND($O12&lt;&gt;"Ready",$O12&lt;&gt;"Excluded")</x:formula>
    </x:cfRule>
  </x:conditionalFormatting>
  <x:dataValidations count="4">
    <x:dataValidation type="whole" operator="between" sqref="B5">
      <x:formula1>1</x:formula1>
      <x:formula2>600</x:formula2>
    </x:dataValidation>
    <x:dataValidation type="whole" operator="between" sqref="B6">
      <x:formula1>1</x:formula1>
      <x:formula2>3</x:formula2>
    </x:dataValidation>
    <x:dataValidation type="list" sqref="B12:B23">
      <x:formula1>"Yes,No"</x:formula1>
    </x:dataValidation>
    <x:dataValidation type="list" sqref="C12:C23">
      <x:formula1>"One-time,Monthly,Annual prorated"</x:formula1>
    </x:dataValidation>
  </x:dataValidations>
  <x:pageMargins left="0.7" right="0.7" top="0.75" bottom="0.75" header="0.3" footer="0.3"/>
</x:worksheet>
</file>